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80" windowHeight="11385"/>
  </bookViews>
  <sheets>
    <sheet name="Tabelle1" sheetId="1" r:id="rId1"/>
  </sheets>
  <calcPr calcId="125725"/>
</workbook>
</file>

<file path=xl/calcChain.xml><?xml version="1.0" encoding="utf-8"?>
<calcChain xmlns="http://schemas.openxmlformats.org/spreadsheetml/2006/main">
  <c r="C19" i="1"/>
  <c r="C30"/>
  <c r="C29"/>
  <c r="C28"/>
  <c r="C27"/>
  <c r="C26"/>
  <c r="C25"/>
  <c r="C24"/>
  <c r="C23"/>
  <c r="C22"/>
  <c r="C21"/>
  <c r="C20"/>
  <c r="C18"/>
  <c r="C17"/>
  <c r="C16"/>
  <c r="C15"/>
  <c r="C14"/>
  <c r="C13"/>
  <c r="C12"/>
  <c r="C11"/>
  <c r="C10"/>
  <c r="C9"/>
  <c r="C8"/>
  <c r="C7"/>
  <c r="C6"/>
  <c r="C5"/>
  <c r="C4"/>
  <c r="C3"/>
  <c r="C2"/>
</calcChain>
</file>

<file path=xl/sharedStrings.xml><?xml version="1.0" encoding="utf-8"?>
<sst xmlns="http://schemas.openxmlformats.org/spreadsheetml/2006/main" count="181" uniqueCount="118">
  <si>
    <t>Part number</t>
  </si>
  <si>
    <t>Technical Information Number</t>
  </si>
  <si>
    <t>Data sheet</t>
  </si>
  <si>
    <t>Manufacturer</t>
  </si>
  <si>
    <t>Model</t>
  </si>
  <si>
    <t>Axle</t>
  </si>
  <si>
    <t>2564305</t>
  </si>
  <si>
    <t>25643 167  0 4</t>
  </si>
  <si>
    <t>AUDI</t>
  </si>
  <si>
    <t>Q5 (8R)</t>
  </si>
  <si>
    <t>Front Axle</t>
  </si>
  <si>
    <t>Rear Axle</t>
  </si>
  <si>
    <t>2517903</t>
  </si>
  <si>
    <t>25179 175  0 4</t>
  </si>
  <si>
    <t>MERCEDES-BENZ</t>
  </si>
  <si>
    <t>S-KLASSE (W222),S-CLASS (W222),S-KLASSE Coupe (C217),S-CLASS Coupe (C217)</t>
  </si>
  <si>
    <t>2589501</t>
  </si>
  <si>
    <t>25895 185  1 5</t>
  </si>
  <si>
    <t>PEUGEOT</t>
  </si>
  <si>
    <t>308 SW Estate,308 SW Kombi,308 SW,308 II,308 SW II</t>
  </si>
  <si>
    <t>25071 188  2 5</t>
  </si>
  <si>
    <t>S-KLASSE (W222, V222, X222),S-CLASS (W222, V222, X222),S-KLASSE Coupe (C217),S-CLASS Coupe (C217)</t>
  </si>
  <si>
    <t>25827 173  1 5</t>
  </si>
  <si>
    <t>CITROËN;PEUGEOT</t>
  </si>
  <si>
    <t>C4 Grand Picasso II,C4 Picasso II;308 II,308 SW II</t>
  </si>
  <si>
    <t>25833 171  0 5</t>
  </si>
  <si>
    <t>C4 Grand Picasso II,C4 Picasso II;308 SW Estate,308 SW Kombi,308 SW,308 II,308 SW II</t>
  </si>
  <si>
    <t>25836 170  0 5</t>
  </si>
  <si>
    <t>CITROËN</t>
  </si>
  <si>
    <t>C4 Grand Picasso II,C4 Picasso II</t>
  </si>
  <si>
    <t>25839 175  1 5</t>
  </si>
  <si>
    <t>25841 154  0 5</t>
  </si>
  <si>
    <t>22031 193 0 5</t>
  </si>
  <si>
    <t>C-CLASS (W205), C-CLASS T-Model (S205)</t>
  </si>
  <si>
    <t>22031 193 1 5</t>
  </si>
  <si>
    <t>25110 175 2 4</t>
  </si>
  <si>
    <t>Q3 (8U)</t>
  </si>
  <si>
    <t>25878 138 0 5</t>
  </si>
  <si>
    <t>MAZDA</t>
  </si>
  <si>
    <t xml:space="preserve">3 (BM),  </t>
  </si>
  <si>
    <t>25973 168 1 5</t>
  </si>
  <si>
    <t>FIAT</t>
  </si>
  <si>
    <t>500L</t>
  </si>
  <si>
    <t>22065 179  1 4</t>
  </si>
  <si>
    <t>NISSAN</t>
  </si>
  <si>
    <t>QASHQAI (J11, J11_)</t>
  </si>
  <si>
    <t>22065 167  1 4</t>
  </si>
  <si>
    <t>ROGUE (T32),X-TRAIL (T32)</t>
  </si>
  <si>
    <t>25219 167  0 5</t>
  </si>
  <si>
    <t>A-KLASSE (W176),A-CLASS (W176),CLA Coupe (C117),CLA Shooting Brake (X117),GLA-CLASS (X156),GLA-KLASSE (X156)</t>
  </si>
  <si>
    <t>22035 172 0 5</t>
  </si>
  <si>
    <t>AUDI,SEAT,SKODA, VOLKSWAGEN</t>
  </si>
  <si>
    <t>A3, Leon, Octavia, Golf, Golf VII</t>
  </si>
  <si>
    <t>22061 189  0 4</t>
  </si>
  <si>
    <t>C-KLASSE (W205),C-CLASS (W205),C-KLASSE Kombi (S205),C-CLASS T-Model (S205),GLC (X253)</t>
  </si>
  <si>
    <t>22101 184  0 4</t>
  </si>
  <si>
    <t>VITO Dualiner (W447),VITO Kasten (W447),VITO Box (W447),VITO Mixto (W447),VITO Tourer (W447),CLASSE V (W447),V-CLASS (W447),V-KLASSE (W447),CLASE V (W447),KLASA V (W447)</t>
  </si>
  <si>
    <t>25701 169  0 4</t>
  </si>
  <si>
    <t>PORSCHE</t>
  </si>
  <si>
    <t>MACAN</t>
  </si>
  <si>
    <t>25968 159  0 5</t>
  </si>
  <si>
    <t>308 II,308 SW II</t>
  </si>
  <si>
    <t>24465 188  1 5</t>
  </si>
  <si>
    <t>DUCATO Bus (250),DUCATO Box (250),DUCATO Kasten (250),DUCATO Box (250),DUCATO Kasten (250),DUCATO Pritsche/Fahrgestell (250),DUCATO Platform/Chassis (250),DUCATO Pritsche/Fahrgestell (250)</t>
  </si>
  <si>
    <t>24483 172  2 5</t>
  </si>
  <si>
    <t>24696 203  0 5</t>
  </si>
  <si>
    <t>AUDI;SEAT;VOLKSWAGEN</t>
  </si>
  <si>
    <t>A1 (8X1, 8XF),A1 Sportback (8XA, 8XK);IBIZA V (6J5, 6P5),IBIZA V SPORTCOUPE (6J1, 6P1),IBIZA V ST (6J8, 6P8);POLO (6R, 6C)</t>
  </si>
  <si>
    <t>25353 161  0 5</t>
  </si>
  <si>
    <t>C-KLASSE (W205),C-CLASS (W205),C-CLASS Coupe (C205),C-KLASSE Coupe (C205),C-CLASS T-Model (S205),C-KLASSE Kombi (S205)</t>
  </si>
  <si>
    <t>25683 203  9 5</t>
  </si>
  <si>
    <t>VOLKSWAGEN</t>
  </si>
  <si>
    <t>CADDY IV Box (SAA, SAH),CADDY IV Kasten (SAA, SAH),CADDY IV Estate (SAB, SAJ),CADDY IV Kombi (SAB, SAJ),GOLF VII (5G1, BE1),GOLF VII Estate (BA5),GOLF VII Kombi (BA5),JETTA VII SportWagon (BA5),PASSAT ALLTRACK (3G5),PASSAT Variant (3G5),PASSAT (3G2)</t>
  </si>
  <si>
    <t>25906 200  0 5</t>
  </si>
  <si>
    <t>25980 166  1 5</t>
  </si>
  <si>
    <t>MINI</t>
  </si>
  <si>
    <t>MINI (F55),MINI (F56)</t>
  </si>
  <si>
    <t>2507103</t>
  </si>
  <si>
    <t>2582701</t>
  </si>
  <si>
    <t>2583301</t>
  </si>
  <si>
    <t>2583601</t>
  </si>
  <si>
    <t>2583901</t>
  </si>
  <si>
    <t>2584101</t>
  </si>
  <si>
    <t>2203101</t>
  </si>
  <si>
    <t>2203102</t>
  </si>
  <si>
    <t>2511003</t>
  </si>
  <si>
    <t>2587801</t>
  </si>
  <si>
    <t>2597301</t>
  </si>
  <si>
    <t>2206501</t>
  </si>
  <si>
    <t>2206503</t>
  </si>
  <si>
    <t>2521905</t>
  </si>
  <si>
    <t>2203501</t>
  </si>
  <si>
    <t>2206101</t>
  </si>
  <si>
    <t>2210101</t>
  </si>
  <si>
    <t>2570101</t>
  </si>
  <si>
    <t>2596801</t>
  </si>
  <si>
    <t>2446503</t>
  </si>
  <si>
    <t>2448307</t>
  </si>
  <si>
    <t>2469601</t>
  </si>
  <si>
    <t>2535301</t>
  </si>
  <si>
    <t>2568303</t>
  </si>
  <si>
    <t>2590601</t>
  </si>
  <si>
    <t>2598001</t>
  </si>
  <si>
    <t>07/13-</t>
  </si>
  <si>
    <t>earliest year built</t>
  </si>
  <si>
    <t>05/13-</t>
  </si>
  <si>
    <t>03/13-</t>
  </si>
  <si>
    <t>02/13-</t>
  </si>
  <si>
    <t>03/14-</t>
  </si>
  <si>
    <t>12/13-</t>
  </si>
  <si>
    <t>11/14-</t>
  </si>
  <si>
    <t>09/13-</t>
  </si>
  <si>
    <t>11/13-</t>
  </si>
  <si>
    <t>06/13-</t>
  </si>
  <si>
    <t>01/13-</t>
  </si>
  <si>
    <t>02/14-</t>
  </si>
  <si>
    <t>2014-</t>
  </si>
  <si>
    <t>03/15-</t>
  </si>
</sst>
</file>

<file path=xl/styles.xml><?xml version="1.0" encoding="utf-8"?>
<styleSheet xmlns="http://schemas.openxmlformats.org/spreadsheetml/2006/main">
  <fonts count="2">
    <font>
      <sz val="11"/>
      <color theme="1"/>
      <name val="Calibri"/>
      <family val="2"/>
      <scheme val="minor"/>
    </font>
    <font>
      <u/>
      <sz val="11"/>
      <color theme="10"/>
      <name val="Calibri"/>
      <family val="2"/>
    </font>
  </fonts>
  <fills count="2">
    <fill>
      <patternFill patternType="none"/>
    </fill>
    <fill>
      <patternFill patternType="gray125"/>
    </fill>
  </fills>
  <borders count="11">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medium">
        <color auto="1"/>
      </bottom>
      <diagonal/>
    </border>
    <border>
      <left style="thin">
        <color auto="1"/>
      </left>
      <right style="medium">
        <color indexed="64"/>
      </right>
      <top style="medium">
        <color indexed="64"/>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4">
    <xf numFmtId="0" fontId="0" fillId="0" borderId="0" xfId="0"/>
    <xf numFmtId="0" fontId="0" fillId="0" borderId="1"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xf>
    <xf numFmtId="0" fontId="0" fillId="0" borderId="2" xfId="0" applyNumberFormat="1" applyFont="1" applyFill="1" applyBorder="1" applyAlignment="1" applyProtection="1"/>
    <xf numFmtId="0" fontId="0" fillId="0" borderId="2" xfId="0" applyBorder="1" applyAlignment="1">
      <alignment horizontal="center"/>
    </xf>
    <xf numFmtId="0" fontId="0" fillId="0" borderId="2" xfId="0" applyBorder="1"/>
    <xf numFmtId="0" fontId="0" fillId="0" borderId="2" xfId="0" applyBorder="1" applyAlignment="1">
      <alignment wrapText="1"/>
    </xf>
    <xf numFmtId="0" fontId="0" fillId="0" borderId="2" xfId="0" applyBorder="1" applyAlignment="1">
      <alignment horizontal="center" wrapText="1"/>
    </xf>
    <xf numFmtId="0" fontId="0" fillId="0" borderId="2" xfId="0" applyFill="1" applyBorder="1" applyAlignment="1">
      <alignment horizontal="center"/>
    </xf>
    <xf numFmtId="0" fontId="0" fillId="0" borderId="3" xfId="0" applyNumberFormat="1" applyFont="1" applyFill="1" applyBorder="1" applyAlignment="1" applyProtection="1">
      <alignment horizontal="center"/>
    </xf>
    <xf numFmtId="0" fontId="0" fillId="0" borderId="3" xfId="0" applyNumberFormat="1" applyFont="1" applyFill="1" applyBorder="1" applyAlignment="1" applyProtection="1"/>
    <xf numFmtId="0" fontId="1" fillId="0" borderId="2" xfId="1" applyNumberFormat="1" applyFill="1" applyBorder="1" applyAlignment="1" applyProtection="1">
      <alignment horizontal="center"/>
    </xf>
    <xf numFmtId="0" fontId="0" fillId="0" borderId="0" xfId="0" applyAlignment="1">
      <alignment horizontal="center"/>
    </xf>
    <xf numFmtId="0" fontId="0" fillId="0" borderId="4" xfId="0" applyNumberFormat="1" applyFont="1" applyFill="1" applyBorder="1" applyAlignment="1" applyProtection="1">
      <alignment horizontal="center"/>
    </xf>
    <xf numFmtId="49" fontId="0" fillId="0" borderId="6" xfId="0" applyNumberFormat="1" applyFont="1" applyFill="1" applyBorder="1" applyAlignment="1" applyProtection="1">
      <alignment horizontal="center"/>
    </xf>
    <xf numFmtId="0" fontId="0" fillId="0" borderId="9" xfId="0" applyNumberFormat="1" applyFont="1" applyFill="1" applyBorder="1" applyAlignment="1" applyProtection="1">
      <alignment horizontal="center"/>
    </xf>
    <xf numFmtId="0" fontId="1" fillId="0" borderId="9" xfId="1" applyNumberFormat="1" applyFill="1" applyBorder="1" applyAlignment="1" applyProtection="1">
      <alignment horizontal="center"/>
    </xf>
    <xf numFmtId="0" fontId="0" fillId="0" borderId="9" xfId="0" applyNumberFormat="1" applyFont="1" applyFill="1" applyBorder="1" applyAlignment="1" applyProtection="1"/>
    <xf numFmtId="49" fontId="0" fillId="0" borderId="6" xfId="0" applyNumberFormat="1" applyFill="1" applyBorder="1" applyAlignment="1">
      <alignment horizontal="center"/>
    </xf>
    <xf numFmtId="49" fontId="0" fillId="0" borderId="6" xfId="0" applyNumberFormat="1" applyFont="1" applyFill="1" applyBorder="1" applyAlignment="1" applyProtection="1">
      <alignment horizontal="center" vertical="center"/>
    </xf>
    <xf numFmtId="49" fontId="0" fillId="0" borderId="8" xfId="0" applyNumberFormat="1" applyFont="1" applyFill="1" applyBorder="1" applyAlignment="1" applyProtection="1">
      <alignment horizontal="center"/>
    </xf>
    <xf numFmtId="0" fontId="0" fillId="0" borderId="7" xfId="0" applyNumberFormat="1" applyFill="1" applyBorder="1" applyAlignment="1" applyProtection="1">
      <alignment horizontal="center"/>
    </xf>
    <xf numFmtId="0" fontId="0" fillId="0" borderId="5" xfId="0" applyNumberFormat="1" applyFill="1" applyBorder="1" applyAlignment="1" applyProtection="1">
      <alignment horizontal="center" wrapText="1"/>
    </xf>
    <xf numFmtId="0" fontId="0" fillId="0" borderId="10" xfId="0" applyNumberFormat="1" applyFill="1" applyBorder="1" applyAlignment="1" applyProtection="1">
      <alignment horizontal="center"/>
    </xf>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workbookViewId="0">
      <selection activeCell="E16" sqref="E16"/>
    </sheetView>
  </sheetViews>
  <sheetFormatPr baseColWidth="10" defaultRowHeight="15"/>
  <cols>
    <col min="1" max="1" width="12" bestFit="1" customWidth="1"/>
    <col min="2" max="2" width="28.42578125" bestFit="1" customWidth="1"/>
    <col min="3" max="3" width="11.42578125" style="12"/>
    <col min="4" max="4" width="35.85546875" style="12" bestFit="1" customWidth="1"/>
    <col min="5" max="5" width="54.28515625" customWidth="1"/>
    <col min="6" max="6" width="11.42578125" style="12"/>
  </cols>
  <sheetData>
    <row r="1" spans="1:7" ht="30.75" thickBot="1">
      <c r="A1" s="13" t="s">
        <v>0</v>
      </c>
      <c r="B1" s="1" t="s">
        <v>1</v>
      </c>
      <c r="C1" s="1" t="s">
        <v>2</v>
      </c>
      <c r="D1" s="1" t="s">
        <v>3</v>
      </c>
      <c r="E1" s="1" t="s">
        <v>4</v>
      </c>
      <c r="F1" s="1" t="s">
        <v>5</v>
      </c>
      <c r="G1" s="22" t="s">
        <v>104</v>
      </c>
    </row>
    <row r="2" spans="1:7">
      <c r="A2" s="14" t="s">
        <v>6</v>
      </c>
      <c r="B2" s="2" t="s">
        <v>7</v>
      </c>
      <c r="C2" s="11" t="str">
        <f>HYPERLINK("http://www.brakebook.com/bb/textar/en/2564305_402/datasheet.xhtml","Brakebook")</f>
        <v>Brakebook</v>
      </c>
      <c r="D2" s="2" t="s">
        <v>8</v>
      </c>
      <c r="E2" s="3" t="s">
        <v>9</v>
      </c>
      <c r="F2" s="2" t="s">
        <v>10</v>
      </c>
      <c r="G2" s="21" t="s">
        <v>103</v>
      </c>
    </row>
    <row r="3" spans="1:7">
      <c r="A3" s="14" t="s">
        <v>12</v>
      </c>
      <c r="B3" s="2" t="s">
        <v>13</v>
      </c>
      <c r="C3" s="11" t="str">
        <f>HYPERLINK("http://www.brakebook.com/bb/textar/en/2517903_402/datasheet.xhtml","Brakebook")</f>
        <v>Brakebook</v>
      </c>
      <c r="D3" s="2" t="s">
        <v>14</v>
      </c>
      <c r="E3" s="3" t="s">
        <v>15</v>
      </c>
      <c r="F3" s="2" t="s">
        <v>10</v>
      </c>
      <c r="G3" s="21" t="s">
        <v>105</v>
      </c>
    </row>
    <row r="4" spans="1:7">
      <c r="A4" s="14" t="s">
        <v>16</v>
      </c>
      <c r="B4" s="2" t="s">
        <v>17</v>
      </c>
      <c r="C4" s="11" t="str">
        <f>HYPERLINK("http://www.brakebook.com/bb/textar/en/2589501_402/datasheet.xhtml","Brakebook")</f>
        <v>Brakebook</v>
      </c>
      <c r="D4" s="2" t="s">
        <v>18</v>
      </c>
      <c r="E4" s="3" t="s">
        <v>19</v>
      </c>
      <c r="F4" s="2" t="s">
        <v>10</v>
      </c>
      <c r="G4" s="21" t="s">
        <v>106</v>
      </c>
    </row>
    <row r="5" spans="1:7">
      <c r="A5" s="14" t="s">
        <v>77</v>
      </c>
      <c r="B5" s="2" t="s">
        <v>20</v>
      </c>
      <c r="C5" s="11" t="str">
        <f>HYPERLINK("http://www.brakebook.com/bb/textar/en/2507103_402/datasheet.xhtml","Brakebook")</f>
        <v>Brakebook</v>
      </c>
      <c r="D5" s="2" t="s">
        <v>14</v>
      </c>
      <c r="E5" s="3" t="s">
        <v>21</v>
      </c>
      <c r="F5" s="2" t="s">
        <v>11</v>
      </c>
      <c r="G5" s="21" t="s">
        <v>105</v>
      </c>
    </row>
    <row r="6" spans="1:7">
      <c r="A6" s="14" t="s">
        <v>78</v>
      </c>
      <c r="B6" s="2" t="s">
        <v>22</v>
      </c>
      <c r="C6" s="11" t="str">
        <f>HYPERLINK("http://www.brakebook.com/bb/textar/en/2582701_402/datasheet.xhtml","Brakebook")</f>
        <v>Brakebook</v>
      </c>
      <c r="D6" s="2" t="s">
        <v>23</v>
      </c>
      <c r="E6" s="3" t="s">
        <v>24</v>
      </c>
      <c r="F6" s="2" t="s">
        <v>11</v>
      </c>
      <c r="G6" s="21" t="s">
        <v>107</v>
      </c>
    </row>
    <row r="7" spans="1:7">
      <c r="A7" s="14" t="s">
        <v>79</v>
      </c>
      <c r="B7" s="2" t="s">
        <v>25</v>
      </c>
      <c r="C7" s="11" t="str">
        <f>HYPERLINK("http://www.brakebook.com/bb/textar/en/2583301_402/datasheet.xhtml","Brakebook")</f>
        <v>Brakebook</v>
      </c>
      <c r="D7" s="2" t="s">
        <v>23</v>
      </c>
      <c r="E7" s="3" t="s">
        <v>26</v>
      </c>
      <c r="F7" s="2" t="s">
        <v>10</v>
      </c>
      <c r="G7" s="21" t="s">
        <v>107</v>
      </c>
    </row>
    <row r="8" spans="1:7">
      <c r="A8" s="14" t="s">
        <v>80</v>
      </c>
      <c r="B8" s="2" t="s">
        <v>27</v>
      </c>
      <c r="C8" s="11" t="str">
        <f>HYPERLINK("http://www.brakebook.com/bb/textar/en/2583601_402/datasheet.xhtml","Brakebook")</f>
        <v>Brakebook</v>
      </c>
      <c r="D8" s="2" t="s">
        <v>28</v>
      </c>
      <c r="E8" s="3" t="s">
        <v>29</v>
      </c>
      <c r="F8" s="2" t="s">
        <v>10</v>
      </c>
      <c r="G8" s="21" t="s">
        <v>107</v>
      </c>
    </row>
    <row r="9" spans="1:7">
      <c r="A9" s="14" t="s">
        <v>81</v>
      </c>
      <c r="B9" s="2" t="s">
        <v>30</v>
      </c>
      <c r="C9" s="11" t="str">
        <f>HYPERLINK("http://www.brakebook.com/bb/textar/en/2583901_402/datasheet.xhtml","Brakebook")</f>
        <v>Brakebook</v>
      </c>
      <c r="D9" s="2" t="s">
        <v>23</v>
      </c>
      <c r="E9" s="3" t="s">
        <v>26</v>
      </c>
      <c r="F9" s="2" t="s">
        <v>11</v>
      </c>
      <c r="G9" s="21" t="s">
        <v>107</v>
      </c>
    </row>
    <row r="10" spans="1:7">
      <c r="A10" s="14" t="s">
        <v>82</v>
      </c>
      <c r="B10" s="2" t="s">
        <v>31</v>
      </c>
      <c r="C10" s="11" t="str">
        <f>HYPERLINK("http://www.brakebook.com/bb/textar/en/2584101_402/datasheet.xhtml","Brakebook")</f>
        <v>Brakebook</v>
      </c>
      <c r="D10" s="2" t="s">
        <v>18</v>
      </c>
      <c r="E10" s="3" t="s">
        <v>19</v>
      </c>
      <c r="F10" s="2" t="s">
        <v>11</v>
      </c>
      <c r="G10" s="21" t="s">
        <v>106</v>
      </c>
    </row>
    <row r="11" spans="1:7">
      <c r="A11" s="18" t="s">
        <v>83</v>
      </c>
      <c r="B11" s="4" t="s">
        <v>32</v>
      </c>
      <c r="C11" s="11" t="str">
        <f>HYPERLINK("http://www.brakebook.com/bb/textar/en/2203101_402/datasheet.xhtml","Brakebook")</f>
        <v>Brakebook</v>
      </c>
      <c r="D11" s="4" t="s">
        <v>14</v>
      </c>
      <c r="E11" s="6" t="s">
        <v>33</v>
      </c>
      <c r="F11" s="7" t="s">
        <v>10</v>
      </c>
      <c r="G11" s="21" t="s">
        <v>108</v>
      </c>
    </row>
    <row r="12" spans="1:7">
      <c r="A12" s="18" t="s">
        <v>84</v>
      </c>
      <c r="B12" s="4" t="s">
        <v>34</v>
      </c>
      <c r="C12" s="11" t="str">
        <f>HYPERLINK("http://www.brakebook.com/bb/textar/en/2203102_402/datasheet.xhtml","Brakebook")</f>
        <v>Brakebook</v>
      </c>
      <c r="D12" s="8" t="s">
        <v>14</v>
      </c>
      <c r="E12" s="6" t="s">
        <v>33</v>
      </c>
      <c r="F12" s="7" t="s">
        <v>10</v>
      </c>
      <c r="G12" s="21" t="s">
        <v>109</v>
      </c>
    </row>
    <row r="13" spans="1:7">
      <c r="A13" s="18" t="s">
        <v>85</v>
      </c>
      <c r="B13" s="4" t="s">
        <v>35</v>
      </c>
      <c r="C13" s="11" t="str">
        <f>HYPERLINK("http://www.brakebook.com/bb/textar/en/2511003_402/datasheet.xhtml","Brakebook")</f>
        <v>Brakebook</v>
      </c>
      <c r="D13" s="8" t="s">
        <v>8</v>
      </c>
      <c r="E13" s="5" t="s">
        <v>36</v>
      </c>
      <c r="F13" s="8" t="s">
        <v>11</v>
      </c>
      <c r="G13" s="21" t="s">
        <v>110</v>
      </c>
    </row>
    <row r="14" spans="1:7">
      <c r="A14" s="18" t="s">
        <v>86</v>
      </c>
      <c r="B14" s="4" t="s">
        <v>37</v>
      </c>
      <c r="C14" s="11" t="str">
        <f>HYPERLINK("http://www.brakebook.com/bb/textar/en/2587801_402/datasheet.xhtml","Brakebook")</f>
        <v>Brakebook</v>
      </c>
      <c r="D14" s="8" t="s">
        <v>38</v>
      </c>
      <c r="E14" s="5" t="s">
        <v>39</v>
      </c>
      <c r="F14" s="8" t="s">
        <v>11</v>
      </c>
      <c r="G14" s="21" t="s">
        <v>111</v>
      </c>
    </row>
    <row r="15" spans="1:7">
      <c r="A15" s="18" t="s">
        <v>87</v>
      </c>
      <c r="B15" s="4" t="s">
        <v>40</v>
      </c>
      <c r="C15" s="11" t="str">
        <f>HYPERLINK("http://www.brakebook.com/bb/textar/en/2597301_402/datasheet.xhtml","Brakebook")</f>
        <v>Brakebook</v>
      </c>
      <c r="D15" s="8" t="s">
        <v>41</v>
      </c>
      <c r="E15" s="5" t="s">
        <v>42</v>
      </c>
      <c r="F15" s="8" t="s">
        <v>11</v>
      </c>
      <c r="G15" s="21" t="s">
        <v>111</v>
      </c>
    </row>
    <row r="16" spans="1:7">
      <c r="A16" s="14" t="s">
        <v>88</v>
      </c>
      <c r="B16" s="2" t="s">
        <v>43</v>
      </c>
      <c r="C16" s="11" t="str">
        <f>HYPERLINK("http://www.brakebook.com/bb/textar/en/2206501_402/datasheet.xhtml","Brakebook")</f>
        <v>Brakebook</v>
      </c>
      <c r="D16" s="2" t="s">
        <v>44</v>
      </c>
      <c r="E16" s="3" t="s">
        <v>45</v>
      </c>
      <c r="F16" s="2" t="s">
        <v>10</v>
      </c>
      <c r="G16" s="21" t="s">
        <v>112</v>
      </c>
    </row>
    <row r="17" spans="1:7">
      <c r="A17" s="14" t="s">
        <v>89</v>
      </c>
      <c r="B17" s="2" t="s">
        <v>46</v>
      </c>
      <c r="C17" s="11" t="str">
        <f>HYPERLINK("http://www.brakebook.com/bb/textar/en/2206503_402/datasheet.xhtml","Brakebook")</f>
        <v>Brakebook</v>
      </c>
      <c r="D17" s="2" t="s">
        <v>44</v>
      </c>
      <c r="E17" s="3" t="s">
        <v>47</v>
      </c>
      <c r="F17" s="2" t="s">
        <v>10</v>
      </c>
      <c r="G17" s="21" t="s">
        <v>109</v>
      </c>
    </row>
    <row r="18" spans="1:7">
      <c r="A18" s="14" t="s">
        <v>90</v>
      </c>
      <c r="B18" s="2" t="s">
        <v>48</v>
      </c>
      <c r="C18" s="11" t="str">
        <f>HYPERLINK("http://www.brakebook.com/bb/textar/en/2521905_402/datasheet.xhtml","Brakebook")</f>
        <v>Brakebook</v>
      </c>
      <c r="D18" s="2" t="s">
        <v>14</v>
      </c>
      <c r="E18" s="3" t="s">
        <v>49</v>
      </c>
      <c r="F18" s="2" t="s">
        <v>10</v>
      </c>
      <c r="G18" s="21" t="s">
        <v>113</v>
      </c>
    </row>
    <row r="19" spans="1:7">
      <c r="A19" s="19" t="s">
        <v>91</v>
      </c>
      <c r="B19" s="9" t="s">
        <v>50</v>
      </c>
      <c r="C19" s="11" t="str">
        <f>HYPERLINK("http://www.brakebook.com/bb/textar/en/2203501_402/datasheet.xhtml","Brakebook")</f>
        <v>Brakebook</v>
      </c>
      <c r="D19" s="9" t="s">
        <v>51</v>
      </c>
      <c r="E19" s="10" t="s">
        <v>52</v>
      </c>
      <c r="F19" s="9" t="s">
        <v>10</v>
      </c>
      <c r="G19" s="21" t="s">
        <v>114</v>
      </c>
    </row>
    <row r="20" spans="1:7">
      <c r="A20" s="19" t="s">
        <v>92</v>
      </c>
      <c r="B20" s="2" t="s">
        <v>53</v>
      </c>
      <c r="C20" s="11" t="str">
        <f>HYPERLINK("http://www.brakebook.com/bb/textar/en/2206101_402/datasheet.xhtml","Brakebook")</f>
        <v>Brakebook</v>
      </c>
      <c r="D20" s="2" t="s">
        <v>14</v>
      </c>
      <c r="E20" s="3" t="s">
        <v>54</v>
      </c>
      <c r="F20" s="2" t="s">
        <v>10</v>
      </c>
      <c r="G20" s="21" t="s">
        <v>115</v>
      </c>
    </row>
    <row r="21" spans="1:7">
      <c r="A21" s="19" t="s">
        <v>93</v>
      </c>
      <c r="B21" s="2" t="s">
        <v>55</v>
      </c>
      <c r="C21" s="11" t="str">
        <f>HYPERLINK("http://www.brakebook.com/bb/textar/en/2210101_402/datasheet.xhtml","Brakebook")</f>
        <v>Brakebook</v>
      </c>
      <c r="D21" s="2" t="s">
        <v>14</v>
      </c>
      <c r="E21" s="3" t="s">
        <v>56</v>
      </c>
      <c r="F21" s="2" t="s">
        <v>11</v>
      </c>
      <c r="G21" s="21" t="s">
        <v>108</v>
      </c>
    </row>
    <row r="22" spans="1:7">
      <c r="A22" s="19" t="s">
        <v>94</v>
      </c>
      <c r="B22" s="2" t="s">
        <v>57</v>
      </c>
      <c r="C22" s="11" t="str">
        <f>HYPERLINK("http://www.brakebook.com/bb/textar/en/2570101_402/datasheet.xhtml","Brakebook")</f>
        <v>Brakebook</v>
      </c>
      <c r="D22" s="2" t="s">
        <v>58</v>
      </c>
      <c r="E22" s="3" t="s">
        <v>59</v>
      </c>
      <c r="F22" s="2" t="s">
        <v>10</v>
      </c>
      <c r="G22" s="21" t="s">
        <v>115</v>
      </c>
    </row>
    <row r="23" spans="1:7">
      <c r="A23" s="19" t="s">
        <v>95</v>
      </c>
      <c r="B23" s="2" t="s">
        <v>60</v>
      </c>
      <c r="C23" s="11" t="str">
        <f>HYPERLINK("http://www.brakebook.com/bb/textar/en/2596801_402/datasheet.xhtml","Brakebook")</f>
        <v>Brakebook</v>
      </c>
      <c r="D23" s="2" t="s">
        <v>18</v>
      </c>
      <c r="E23" s="3" t="s">
        <v>61</v>
      </c>
      <c r="F23" s="2" t="s">
        <v>11</v>
      </c>
      <c r="G23" s="21" t="s">
        <v>112</v>
      </c>
    </row>
    <row r="24" spans="1:7">
      <c r="A24" s="14" t="s">
        <v>96</v>
      </c>
      <c r="B24" s="2" t="s">
        <v>62</v>
      </c>
      <c r="C24" s="11" t="str">
        <f>HYPERLINK("http://www.brakebook.com/bb/textar/en/2446503_402/datasheet.xhtml","Brakebook")</f>
        <v>Brakebook</v>
      </c>
      <c r="D24" s="2" t="s">
        <v>41</v>
      </c>
      <c r="E24" s="3" t="s">
        <v>63</v>
      </c>
      <c r="F24" s="2" t="s">
        <v>11</v>
      </c>
      <c r="G24" s="21" t="s">
        <v>116</v>
      </c>
    </row>
    <row r="25" spans="1:7">
      <c r="A25" s="14" t="s">
        <v>97</v>
      </c>
      <c r="B25" s="2" t="s">
        <v>64</v>
      </c>
      <c r="C25" s="11" t="str">
        <f>HYPERLINK("http://www.brakebook.com/bb/textar/en/2448307_402/datasheet.xhtml","Brakebook")</f>
        <v>Brakebook</v>
      </c>
      <c r="D25" s="2" t="s">
        <v>8</v>
      </c>
      <c r="E25" s="3" t="s">
        <v>36</v>
      </c>
      <c r="F25" s="2" t="s">
        <v>11</v>
      </c>
      <c r="G25" s="21" t="s">
        <v>105</v>
      </c>
    </row>
    <row r="26" spans="1:7">
      <c r="A26" s="14" t="s">
        <v>98</v>
      </c>
      <c r="B26" s="2" t="s">
        <v>65</v>
      </c>
      <c r="C26" s="11" t="str">
        <f>HYPERLINK("http://www.brakebook.com/bb/textar/en/2469601_402/datasheet.xhtml","Brakebook")</f>
        <v>Brakebook</v>
      </c>
      <c r="D26" s="2" t="s">
        <v>66</v>
      </c>
      <c r="E26" s="3" t="s">
        <v>67</v>
      </c>
      <c r="F26" s="2" t="s">
        <v>10</v>
      </c>
      <c r="G26" s="21" t="s">
        <v>114</v>
      </c>
    </row>
    <row r="27" spans="1:7">
      <c r="A27" s="14" t="s">
        <v>99</v>
      </c>
      <c r="B27" s="2" t="s">
        <v>68</v>
      </c>
      <c r="C27" s="11" t="str">
        <f>HYPERLINK("http://www.brakebook.com/bb/textar/en/2535301_402/datasheet.xhtml","Brakebook")</f>
        <v>Brakebook</v>
      </c>
      <c r="D27" s="2" t="s">
        <v>14</v>
      </c>
      <c r="E27" s="3" t="s">
        <v>69</v>
      </c>
      <c r="F27" s="2" t="s">
        <v>11</v>
      </c>
      <c r="G27" s="21" t="s">
        <v>109</v>
      </c>
    </row>
    <row r="28" spans="1:7">
      <c r="A28" s="14" t="s">
        <v>100</v>
      </c>
      <c r="B28" s="2" t="s">
        <v>70</v>
      </c>
      <c r="C28" s="11" t="str">
        <f>HYPERLINK("http://www.brakebook.com/bb/textar/en/2568303_402/datasheet.xhtml","Brakebook")</f>
        <v>Brakebook</v>
      </c>
      <c r="D28" s="2" t="s">
        <v>71</v>
      </c>
      <c r="E28" s="3" t="s">
        <v>72</v>
      </c>
      <c r="F28" s="2" t="s">
        <v>10</v>
      </c>
      <c r="G28" s="21" t="s">
        <v>117</v>
      </c>
    </row>
    <row r="29" spans="1:7">
      <c r="A29" s="14" t="s">
        <v>101</v>
      </c>
      <c r="B29" s="2" t="s">
        <v>73</v>
      </c>
      <c r="C29" s="11" t="str">
        <f>HYPERLINK("http://www.brakebook.com/bb/textar/en/2590601_402/datasheet.xhtml","Brakebook")</f>
        <v>Brakebook</v>
      </c>
      <c r="D29" s="2" t="s">
        <v>41</v>
      </c>
      <c r="E29" s="3" t="s">
        <v>42</v>
      </c>
      <c r="F29" s="2" t="s">
        <v>10</v>
      </c>
      <c r="G29" s="21" t="s">
        <v>111</v>
      </c>
    </row>
    <row r="30" spans="1:7" ht="15.75" thickBot="1">
      <c r="A30" s="20" t="s">
        <v>102</v>
      </c>
      <c r="B30" s="15" t="s">
        <v>74</v>
      </c>
      <c r="C30" s="16" t="str">
        <f>HYPERLINK("http://www.brakebook.com/bb/textar/en/2598001_402/datasheet.xhtml","Brakebook")</f>
        <v>Brakebook</v>
      </c>
      <c r="D30" s="15" t="s">
        <v>75</v>
      </c>
      <c r="E30" s="17" t="s">
        <v>76</v>
      </c>
      <c r="F30" s="15" t="s">
        <v>11</v>
      </c>
      <c r="G30" s="23" t="s">
        <v>109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TMD Friction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LEVOL4714 - Dunkel</dc:creator>
  <cp:lastModifiedBy>LEVOL4714 - Dunkel</cp:lastModifiedBy>
  <dcterms:created xsi:type="dcterms:W3CDTF">2016-02-09T11:48:47Z</dcterms:created>
  <dcterms:modified xsi:type="dcterms:W3CDTF">2016-02-09T12:28:05Z</dcterms:modified>
</cp:coreProperties>
</file>